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23715" windowHeight="96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47" i="1"/>
  <c r="D46"/>
  <c r="D54"/>
  <c r="D58"/>
  <c r="D45"/>
  <c r="D4"/>
  <c r="D67"/>
  <c r="D3"/>
  <c r="D2"/>
  <c r="D64"/>
  <c r="D53"/>
  <c r="D61"/>
  <c r="D49"/>
  <c r="D44"/>
  <c r="D43"/>
  <c r="D42"/>
  <c r="D28"/>
  <c r="D27"/>
  <c r="D41"/>
  <c r="D40"/>
  <c r="D26"/>
  <c r="D57"/>
  <c r="D25"/>
  <c r="D24"/>
  <c r="D23"/>
  <c r="D66"/>
  <c r="D22"/>
  <c r="D52"/>
  <c r="D39"/>
  <c r="D63"/>
  <c r="D38"/>
  <c r="D51"/>
  <c r="D37"/>
  <c r="D36"/>
  <c r="D35"/>
  <c r="D34"/>
  <c r="D33"/>
  <c r="D21"/>
  <c r="D20"/>
  <c r="D19"/>
  <c r="D18"/>
  <c r="D56"/>
  <c r="D17"/>
  <c r="D16"/>
  <c r="D15"/>
  <c r="D14"/>
  <c r="D13"/>
  <c r="D12"/>
  <c r="D11"/>
  <c r="D65"/>
  <c r="D60"/>
  <c r="D59"/>
  <c r="D62"/>
  <c r="D10"/>
  <c r="D9"/>
  <c r="D32"/>
  <c r="D8"/>
  <c r="D55"/>
  <c r="D48"/>
  <c r="D7"/>
  <c r="D31"/>
  <c r="D6"/>
  <c r="D5"/>
  <c r="D50"/>
  <c r="D30"/>
  <c r="D29"/>
</calcChain>
</file>

<file path=xl/sharedStrings.xml><?xml version="1.0" encoding="utf-8"?>
<sst xmlns="http://schemas.openxmlformats.org/spreadsheetml/2006/main" count="404" uniqueCount="270">
  <si>
    <t>题名</t>
  </si>
  <si>
    <t>著者</t>
  </si>
  <si>
    <t>索书号</t>
  </si>
  <si>
    <t>ISSBN</t>
  </si>
  <si>
    <t>分馆</t>
  </si>
  <si>
    <t>出版社</t>
  </si>
  <si>
    <t>出版年</t>
  </si>
  <si>
    <t>订购说明</t>
  </si>
  <si>
    <t>2012 supplement Internet commerce : the emerging legal framework /</t>
  </si>
  <si>
    <t>Radin, Margaret J.</t>
  </si>
  <si>
    <t>D971.222.9/R129r(2)/2012/Y</t>
  </si>
  <si>
    <t xml:space="preserve">总馆文科阅览C1 </t>
  </si>
  <si>
    <t>New York, N.Y. : Foundation Press, 2012.</t>
  </si>
  <si>
    <t>法学，2014文专协调采购，法学院聂建强教授推荐</t>
  </si>
  <si>
    <t>2013 supplement [to] Trade regulation : cases and materials, sixth edition /</t>
  </si>
  <si>
    <t>Pitofsky, Robert.</t>
  </si>
  <si>
    <t>D971.239.9/P685(6)/2013/Suppl./Y</t>
  </si>
  <si>
    <t>[New York] : Foundation Press ; St. Paul, MN. : West Academic, 2013.</t>
  </si>
  <si>
    <t>40 years of the Vienna Convention on the Law of Treaties /</t>
  </si>
  <si>
    <t>Orakhelashvili, Alexander.</t>
  </si>
  <si>
    <t>D993.8/F781/2010/Y</t>
  </si>
  <si>
    <t>London : British Institute of International and Comparative Law, c2010.</t>
  </si>
  <si>
    <t>法学，2014文专协调采购，法学院王翊推荐</t>
  </si>
  <si>
    <t>A financial centre for two empires : Hong Kong's corporate, securities and tax laws in its transitio</t>
  </si>
  <si>
    <t>Donald, David C.,</t>
  </si>
  <si>
    <t>D927.658/D675/2014/Y</t>
  </si>
  <si>
    <t>Cambridge, United Kingdom ; New York : Cambridge University Press, 2014.</t>
  </si>
  <si>
    <t>法学，2014文专协调采购</t>
  </si>
  <si>
    <t>An introduction to international criminal law and procedure /</t>
  </si>
  <si>
    <t>Cryer, Robert,</t>
  </si>
  <si>
    <t>D997.9/I-61c(3)/2014/Y</t>
  </si>
  <si>
    <t>New York : Cambridge University Press, 2014.</t>
  </si>
  <si>
    <t>Canada's internet law in a nutshell /</t>
  </si>
  <si>
    <t>Kratz, Martin P. J.</t>
  </si>
  <si>
    <t>D971.128/K89/2013/Y</t>
  </si>
  <si>
    <t>Toronto : Carswell, c2013.</t>
  </si>
  <si>
    <t>Capital directive in Europe : the rules on incorporation and capital of limited liability companies</t>
  </si>
  <si>
    <t>Gerven, Dirk van,</t>
  </si>
  <si>
    <t>D950.399.1/C244/2014/Y</t>
  </si>
  <si>
    <t>Cambridge : Cambridge University Press, 2014.</t>
  </si>
  <si>
    <t>Captured in war : lawful internment in armed conflict /</t>
  </si>
  <si>
    <t>Debuf, Els,</t>
  </si>
  <si>
    <t>D995/D289/2013/Y</t>
  </si>
  <si>
    <t>Paris : Editions A. Pedone, 2013.</t>
  </si>
  <si>
    <t>法学，2014文专协调采购，法学院石磊老师推荐</t>
  </si>
  <si>
    <t>Climate ethics : environmental justice and climate change /</t>
  </si>
  <si>
    <t>Tremmel, Jrg,</t>
  </si>
  <si>
    <t>B82-058/T789/2014/Y</t>
  </si>
  <si>
    <t>London : I.B. Tauris, 2014.</t>
  </si>
  <si>
    <t>法学，rielwyu@whu.edu.cn</t>
  </si>
  <si>
    <t>Comparative law /</t>
  </si>
  <si>
    <t>Siems, Mathias M.,</t>
  </si>
  <si>
    <t>D908/S571/2014/Y</t>
  </si>
  <si>
    <t>Computer, Internet, and electronic commerce terms : judicial, legislative, and technical definitions</t>
  </si>
  <si>
    <t>Sookman, Barry B.,</t>
  </si>
  <si>
    <t>D912.1-61/C738/2013/Y</t>
  </si>
  <si>
    <t>Toronto, Ont. : Thomson Carswell, 2000-</t>
  </si>
  <si>
    <t>Constitutionalism in global constitutionalisation /</t>
  </si>
  <si>
    <t>O'Donoghue, Aoife,</t>
  </si>
  <si>
    <t>D911/O-26/2014/Y</t>
  </si>
  <si>
    <t>Courts and terrorism : nine nations balance rights and security /</t>
  </si>
  <si>
    <t>Volcansek, Mary L.,</t>
  </si>
  <si>
    <t>D997.9/C866/2014/Y</t>
  </si>
  <si>
    <t>Cambridge ; New York : Cambridge University Press, 2011.</t>
  </si>
  <si>
    <t>Crime and society /</t>
  </si>
  <si>
    <t>White, R. D.</t>
  </si>
  <si>
    <t>D917-05/W587/2005/Y</t>
  </si>
  <si>
    <t>Oxford ; New York : Oxford University Press, 2005.</t>
  </si>
  <si>
    <t>法学，文科专款协调采购</t>
  </si>
  <si>
    <t>Dispute settlement in public international law : texts and materials /</t>
  </si>
  <si>
    <t>Oellers-Frahm, Karin,</t>
  </si>
  <si>
    <t>D99/D612(2)/2001/V.1/Y</t>
  </si>
  <si>
    <t>Berlin ; New York : Springer, c2001.</t>
  </si>
  <si>
    <t>法学，王翊荐购</t>
  </si>
  <si>
    <t>D99/D612(2)/2001/V.2/Y</t>
  </si>
  <si>
    <t>E-commerce law in China : the functioning of E-commerce in China and the influence of the EU model /</t>
  </si>
  <si>
    <t>Rizzi, Cristiano,</t>
  </si>
  <si>
    <t>D922.29/R627/2013/Y</t>
  </si>
  <si>
    <t>Alphen aan den Rijn, The Netherlands : Wolters Kluwer Law &amp; Business, [2013]</t>
  </si>
  <si>
    <t>信息管理，文科专款协调采购，法学院博士肖声高荐购，xiaoshenggao@126.com</t>
  </si>
  <si>
    <t>English civil justice after the Woolf and Jackson reforms : a critical analysis /</t>
  </si>
  <si>
    <t>Sorabji, John,</t>
  </si>
  <si>
    <t>D956.151/S713/2014/Y</t>
  </si>
  <si>
    <t>Environmental law and contrasting ideas of nature : a constructivist approach /</t>
  </si>
  <si>
    <t>Hirokawa, Keith H.,</t>
  </si>
  <si>
    <t>D971.226/E61hk/2014/Y</t>
  </si>
  <si>
    <t>Essentials of EU law /</t>
  </si>
  <si>
    <t>Reinisch, August.</t>
  </si>
  <si>
    <t>D95/R372(2)/2012/Y</t>
  </si>
  <si>
    <t>Cambridge [UK] ; New York : Cambridge University Press, 2012.</t>
  </si>
  <si>
    <t>Evidence &amp; advocacy /</t>
  </si>
  <si>
    <t>Murphy, Peter,</t>
  </si>
  <si>
    <t>D956.15/M978e(5)/2006/Y</t>
  </si>
  <si>
    <t>London : Blackstone Press Ltd., 1998.</t>
  </si>
  <si>
    <t>Fallen blue knights : controlling police corruption /</t>
  </si>
  <si>
    <t>Kutnjak Ivkovi, Sanja,</t>
  </si>
  <si>
    <t>D035.4/K97/2005/Y</t>
  </si>
  <si>
    <t>Oxford ; New York : Oxford University Press, c2005.</t>
  </si>
  <si>
    <t>Final appeal : a study of the House of Lords in its judicial capacity /</t>
  </si>
  <si>
    <t>Blom-Cooper, Louis Jacques.</t>
  </si>
  <si>
    <t>D956.15/B653/2009/Y</t>
  </si>
  <si>
    <t>Oxford : Clarendon Press, 1972.</t>
  </si>
  <si>
    <t>Foundations of evidence law /</t>
  </si>
  <si>
    <t>Stein, Alex,</t>
  </si>
  <si>
    <t>D915.13/S819/2008/Y</t>
  </si>
  <si>
    <t>Grundriss der deutschen Rechtsgeschichte /</t>
  </si>
  <si>
    <t>Gmür, Rudolf,</t>
  </si>
  <si>
    <t>D951.69/G569(13-)/2011/Y</t>
  </si>
  <si>
    <t>München : Verlag Franz Vahlen, 2011.</t>
  </si>
  <si>
    <t>法学，德文，法学院教师陈金林荐购</t>
  </si>
  <si>
    <t>History of the federal courts /</t>
  </si>
  <si>
    <t>Surrency, Erwin C.</t>
  </si>
  <si>
    <t>D971.262/S962(2)/2002/Y</t>
  </si>
  <si>
    <t>Dobbs Ferry, N.Y. : Oceana Publications, c2002.</t>
  </si>
  <si>
    <t>How to cite legal authorities /</t>
  </si>
  <si>
    <t>French, Derek.</t>
  </si>
  <si>
    <t>D956.1/F873/1996/Y</t>
  </si>
  <si>
    <t>London : Blackstone Press, 1996.</t>
  </si>
  <si>
    <t>In the highest degree odious : detention without trial in wartime Britain /</t>
  </si>
  <si>
    <t>Simpson, A. W. B.</t>
  </si>
  <si>
    <t>K561.46/S613/2005/Y</t>
  </si>
  <si>
    <t>Oxford : Clarendon Press ; New York : Oxford University Press,, 1992.</t>
  </si>
  <si>
    <t>In the interests of justice : reforming the legal profession /</t>
  </si>
  <si>
    <t>Rhode, Deborah L.</t>
  </si>
  <si>
    <t>D971.265/R475a/2000/Y</t>
  </si>
  <si>
    <t>Oxford [England] ; New York : Oxford University Press, 2000.</t>
  </si>
  <si>
    <t>Intellectual property : cases and materials /</t>
  </si>
  <si>
    <t>Lange, David,</t>
  </si>
  <si>
    <t>D971.234/L274(4)/2012/Y</t>
  </si>
  <si>
    <t>St. Paul, MN : West, c2012.</t>
  </si>
  <si>
    <t>Intellectual property and unfair competition in a nutshell /</t>
  </si>
  <si>
    <t>McManis, Charles R.,</t>
  </si>
  <si>
    <t>D971.234/M167(7)/2013/Y</t>
  </si>
  <si>
    <t>St. Paul, MN : West, [2013]</t>
  </si>
  <si>
    <t>Intellectual property in commerce /</t>
  </si>
  <si>
    <t>Ward, Thomas M.,</t>
  </si>
  <si>
    <t>D971.234/I-61w/2013-2014/Y</t>
  </si>
  <si>
    <t>Eagan, MN : Thomson/West, c2005-.</t>
  </si>
  <si>
    <t>International business transactions : a problem-oriented coursebook /</t>
  </si>
  <si>
    <t>Folsom, Ralph Haughwout.</t>
  </si>
  <si>
    <t>D971.239.9/F671(11)/2012/Y</t>
  </si>
  <si>
    <t>St. Paul, MN : Thomson/West, c2012.</t>
  </si>
  <si>
    <t>International business transactions : trade &amp; economic relations /</t>
  </si>
  <si>
    <t>International dispute resolution : cases and materials /</t>
  </si>
  <si>
    <t>O'Connell, Mary Ellen,</t>
  </si>
  <si>
    <t>D994/O-18(2)/2012/Y</t>
  </si>
  <si>
    <t>Durham, N.C. : Carolina Academic Press, c2012.</t>
  </si>
  <si>
    <t>International environmental law and world order : a problem-oriented coursebook /</t>
  </si>
  <si>
    <t>Carlson, Jonathan C.</t>
  </si>
  <si>
    <t>D996.9/C284(3)/2012/Y</t>
  </si>
  <si>
    <t>St. Paul, Minn. : Thomson/West, c2012.</t>
  </si>
  <si>
    <t>International intellectual property in an integrated world economy /</t>
  </si>
  <si>
    <t>Abbott, Frederick M.</t>
  </si>
  <si>
    <t>D997.1/A131(2)/2011/Y</t>
  </si>
  <si>
    <t>New York : Wolters Kluwer Law &amp; Business, c2011.</t>
  </si>
  <si>
    <t>法学，文专自主采购</t>
  </si>
  <si>
    <t>International intellectual property law : cases and materials /</t>
  </si>
  <si>
    <t>Goldstein, Paul,</t>
  </si>
  <si>
    <t>D997.1/G624(3)/2012/Y</t>
  </si>
  <si>
    <t>New York, NY : Foundation Press Thomson/West, 2012.</t>
  </si>
  <si>
    <t>International law /</t>
  </si>
  <si>
    <t>Evans, Malcolm D.</t>
  </si>
  <si>
    <t>D99/I-61v(4)/2014/Y</t>
  </si>
  <si>
    <t>Oxford, United Kingdom : Oxford University Press, [2014]</t>
  </si>
  <si>
    <t>International management of hazardous wastes : the Basel Convention and related legal rules /</t>
  </si>
  <si>
    <t>Kummer, Katharina.</t>
  </si>
  <si>
    <t>D996.9/K96a/2005/Y</t>
  </si>
  <si>
    <t>Oxford : Clarendon Press ; New York : Oxford University Press, 1995.</t>
  </si>
  <si>
    <t>IP client strategies in the Europe: leading lawyers on analyzing emerging IP trends, building client</t>
  </si>
  <si>
    <t>Aspatore, Inc.</t>
  </si>
  <si>
    <t>D950.34/I-61/2010/Y</t>
  </si>
  <si>
    <t>[Boston, Mass.] : Aspatore, c2010.</t>
  </si>
  <si>
    <t>Jewish biomedical law : legal and extra-legal dimensions /</t>
  </si>
  <si>
    <t>Sinclair, Daniel B.</t>
  </si>
  <si>
    <t>B985/S616/2003/Y</t>
  </si>
  <si>
    <t>Oxford ; New York : Oxford University Press, 2003.</t>
  </si>
  <si>
    <t>John Marshall Harlan : great dissenter of the Warren Court /</t>
  </si>
  <si>
    <t>Yarbrough, Tinsley E.,</t>
  </si>
  <si>
    <t>K837.125.19/H283/1992/Y</t>
  </si>
  <si>
    <t>New York : Oxford University Press, 1992.</t>
  </si>
  <si>
    <t>Judicial control in the EU : procedures and principles /</t>
  </si>
  <si>
    <t>Lasok, K. P. E.</t>
  </si>
  <si>
    <t>D950.61/L345/2004/Y</t>
  </si>
  <si>
    <t>Richmond : Richmond Law &amp; Tax, c2004.</t>
  </si>
  <si>
    <t>Judicial review in Hong Kong /</t>
  </si>
  <si>
    <t>Gordon, R. J. F.</t>
  </si>
  <si>
    <t>D927.658.64/G664(2)/2014/Y</t>
  </si>
  <si>
    <t>Hong Kong : LexisNexis, 2014.</t>
  </si>
  <si>
    <t>法学，法学院王艺璇荐购</t>
  </si>
  <si>
    <t>Justice in dismissal : the law of termination of employment /</t>
  </si>
  <si>
    <t>Collins, Hugh,</t>
  </si>
  <si>
    <t>D956.125/C712a/2011/Y</t>
  </si>
  <si>
    <t>Oxford : Clarendon Press ; New York : Oxford University Press, 1992.</t>
  </si>
  <si>
    <t>Law and business of computer software /</t>
  </si>
  <si>
    <t>Andresen, Katheryn A.</t>
  </si>
  <si>
    <t>D971.234/A561/2013/V.1/Y</t>
  </si>
  <si>
    <t>Eagan, Minn. : West, 2013.</t>
  </si>
  <si>
    <t>D971.234/A561/2013/V.2/Y</t>
  </si>
  <si>
    <t>Law and competition in twentieth century Europe : protecting Prometheus /</t>
  </si>
  <si>
    <t>Gerber, David J.</t>
  </si>
  <si>
    <t>D950.229.4/G362/2003/Y</t>
  </si>
  <si>
    <t>Oxford : Oxford University Press, 1998.</t>
  </si>
  <si>
    <t>Law and psychology /</t>
  </si>
  <si>
    <t>Brooks-Gordon, Belinda.</t>
  </si>
  <si>
    <t>D90-054/L416/2012/Y</t>
  </si>
  <si>
    <t>New York : Oxford University Press, 2006.</t>
  </si>
  <si>
    <t>Litigation strategies for intellectual property cases.</t>
  </si>
  <si>
    <t>D971.234/L776/2013/Y</t>
  </si>
  <si>
    <t>[Boston, Mass.] : Aspatore Books, 2010-.</t>
  </si>
  <si>
    <t>Navigating ICANN's new rules regarding generic top-level domain names : an immediate look at the opp</t>
  </si>
  <si>
    <t>Squyres, Mary M</t>
  </si>
  <si>
    <t>D971.221/S774/2012/Y</t>
  </si>
  <si>
    <t>[United States] : Aspatore, [2012]</t>
  </si>
  <si>
    <t>Patents in the 21st century : the Leahy-Smith America Invents Act /</t>
  </si>
  <si>
    <t>Skupien, Phyllis Lipka.</t>
  </si>
  <si>
    <t>D971.234/P295s/2012/Y</t>
  </si>
  <si>
    <t>Wayne, PA : Thomson Reuters, c2012.</t>
  </si>
  <si>
    <t>Philosophy of law : introducing jurisprudence /</t>
  </si>
  <si>
    <t>Brand-Ballard, Jeffrey.</t>
  </si>
  <si>
    <t>D903/B817/2013/Y</t>
  </si>
  <si>
    <t>London : Bloomsbury, 2013.</t>
  </si>
  <si>
    <t>Selecting international judges : principle, process, and politics /</t>
  </si>
  <si>
    <t>Mackenzie, Ruth.</t>
  </si>
  <si>
    <t>D99/S464a/2010/Y</t>
  </si>
  <si>
    <t>Oxford ; New York : Oxford University Press, 2010.</t>
  </si>
  <si>
    <t>Shifting global powers and international law : challenges and opportunities /</t>
  </si>
  <si>
    <t>Maguire, Rowena,</t>
  </si>
  <si>
    <t>D99/S555/2013/Y</t>
  </si>
  <si>
    <t>Abingdon, Oxon : Routledge, 2013.</t>
  </si>
  <si>
    <t>Social protection, economic growth and social change : goals, issues and trajectories in China, Indi</t>
  </si>
  <si>
    <t>Midgley, James,</t>
  </si>
  <si>
    <t>C913/S678m/2013/Y</t>
  </si>
  <si>
    <t>Cheltenham ; Northampton, Mass. : Edward Elgar, 2013.</t>
  </si>
  <si>
    <t>法学，向远华老师荐购</t>
  </si>
  <si>
    <t>The international rule of law movement : a crisis of legitimacy and the way forward /</t>
  </si>
  <si>
    <t>Marshall, David</t>
  </si>
  <si>
    <t>D901/I-61/2014/Y</t>
  </si>
  <si>
    <t>Cambridge, MA : Harvard Law School, [2014]</t>
  </si>
  <si>
    <t>法学，2013文专协调采购</t>
  </si>
  <si>
    <t>The role of law in social work practice and administration /</t>
  </si>
  <si>
    <t>Stein, Theodore J.</t>
  </si>
  <si>
    <t>D971.221/S819a/2004/Y</t>
  </si>
  <si>
    <t>New York : Columbia University Press, c2004.</t>
  </si>
  <si>
    <t>The structure of intellectual property law : can one size fit all? /</t>
  </si>
  <si>
    <t>Mizaras, Vytautas.</t>
  </si>
  <si>
    <t>D913.4/S927/2011/Y</t>
  </si>
  <si>
    <t>Cheltenham, UK ; Northampton, MA : Edward Elgar, c2011.</t>
  </si>
  <si>
    <t>The United Nations Human Rights Council : a critique and early assessment /</t>
  </si>
  <si>
    <t>Freedman, Rosa,</t>
  </si>
  <si>
    <t>D813.7/F853/2013/Y</t>
  </si>
  <si>
    <t>法学，2013文专协调采购，法学院石磊教授推荐</t>
  </si>
  <si>
    <t>Trademark and unfair competition law : cases and comments /</t>
  </si>
  <si>
    <t>Maggs, Peter B.</t>
  </si>
  <si>
    <t>D971.234/M193(7)/2012/Y</t>
  </si>
  <si>
    <t>St. Paul, MN : West, [2012].</t>
  </si>
  <si>
    <t>Transnational civil society in China : intrusion and impact /</t>
  </si>
  <si>
    <t>Chen, Jie.</t>
  </si>
  <si>
    <t>D669/C518/2012/Y</t>
  </si>
  <si>
    <t>Cheltenham, UK : Northampton, MA : Edward Elgar, 2012.</t>
  </si>
  <si>
    <t>法学，法学院张万洪老师荐购</t>
  </si>
  <si>
    <t>U.S. foreign relations law : cases, materials, and simulations /</t>
  </si>
  <si>
    <t>Franck, Thomas M.</t>
  </si>
  <si>
    <t>D993.7/U58(4)/2012/Y</t>
  </si>
  <si>
    <t>St. Paul, MN : West/Thomson Reuters, c2012.</t>
  </si>
  <si>
    <t>Understanding developments in cyberspace law.</t>
  </si>
  <si>
    <t>D971.228/U55/2013/Y</t>
  </si>
  <si>
    <t>[Boston, MA] : Aspatore,</t>
  </si>
  <si>
    <t>Where the law is : an introduction to advanced legal research /</t>
  </si>
  <si>
    <t>Armstrong, J. D. S.</t>
  </si>
  <si>
    <t>D971.2/A736(4)/2013/Y</t>
  </si>
</sst>
</file>

<file path=xl/styles.xml><?xml version="1.0" encoding="utf-8"?>
<styleSheet xmlns="http://schemas.openxmlformats.org/spreadsheetml/2006/main">
  <fonts count="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0" fillId="0" borderId="0" xfId="0" applyFill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workbookViewId="0">
      <selection sqref="A1:XFD1048576"/>
    </sheetView>
  </sheetViews>
  <sheetFormatPr defaultRowHeight="13.5"/>
  <cols>
    <col min="1" max="1" width="40.5" customWidth="1"/>
    <col min="2" max="2" width="20.125" customWidth="1"/>
    <col min="3" max="3" width="24.375" style="1" customWidth="1"/>
    <col min="4" max="4" width="13.125" customWidth="1"/>
    <col min="5" max="5" width="14.625" style="1" customWidth="1"/>
    <col min="6" max="6" width="23.25" customWidth="1"/>
    <col min="7" max="7" width="6.25" customWidth="1"/>
    <col min="8" max="8" width="9" style="1"/>
  </cols>
  <sheetData>
    <row r="1" spans="1:8">
      <c r="A1" t="s">
        <v>0</v>
      </c>
      <c r="B1" t="s">
        <v>1</v>
      </c>
      <c r="C1" s="1" t="s">
        <v>2</v>
      </c>
      <c r="D1" t="s">
        <v>3</v>
      </c>
      <c r="E1" s="1" t="s">
        <v>4</v>
      </c>
      <c r="F1" t="s">
        <v>5</v>
      </c>
      <c r="G1" t="s">
        <v>6</v>
      </c>
      <c r="H1" s="1" t="s">
        <v>7</v>
      </c>
    </row>
    <row r="2" spans="1:8">
      <c r="A2" t="s">
        <v>234</v>
      </c>
      <c r="B2" t="s">
        <v>235</v>
      </c>
      <c r="C2" s="1" t="s">
        <v>236</v>
      </c>
      <c r="D2" t="str">
        <f>"9780674365704 (pbk)"</f>
        <v>9780674365704 (pbk)</v>
      </c>
      <c r="E2" s="1" t="s">
        <v>11</v>
      </c>
      <c r="F2" t="s">
        <v>237</v>
      </c>
      <c r="G2">
        <v>2014</v>
      </c>
      <c r="H2" s="1" t="s">
        <v>238</v>
      </c>
    </row>
    <row r="3" spans="1:8">
      <c r="A3" t="s">
        <v>239</v>
      </c>
      <c r="B3" t="s">
        <v>240</v>
      </c>
      <c r="C3" s="1" t="s">
        <v>241</v>
      </c>
      <c r="D3" t="str">
        <f>"0231126484 (cloth : alk. paper)"</f>
        <v>0231126484 (cloth : alk. paper)</v>
      </c>
      <c r="E3" s="1" t="s">
        <v>11</v>
      </c>
      <c r="F3" t="s">
        <v>242</v>
      </c>
      <c r="G3">
        <v>2004</v>
      </c>
      <c r="H3" s="1" t="s">
        <v>238</v>
      </c>
    </row>
    <row r="4" spans="1:8">
      <c r="A4" t="s">
        <v>247</v>
      </c>
      <c r="B4" t="s">
        <v>248</v>
      </c>
      <c r="C4" s="1" t="s">
        <v>249</v>
      </c>
      <c r="D4" t="str">
        <f>"9780415640329 (hbk.)"</f>
        <v>9780415640329 (hbk.)</v>
      </c>
      <c r="E4" s="1" t="s">
        <v>11</v>
      </c>
      <c r="F4" t="s">
        <v>228</v>
      </c>
      <c r="G4">
        <v>2013</v>
      </c>
      <c r="H4" s="1" t="s">
        <v>250</v>
      </c>
    </row>
    <row r="5" spans="1:8">
      <c r="A5" t="s">
        <v>23</v>
      </c>
      <c r="B5" t="s">
        <v>24</v>
      </c>
      <c r="C5" s="1" t="s">
        <v>25</v>
      </c>
      <c r="D5" t="str">
        <f>"9781107004801 (hardback)"</f>
        <v>9781107004801 (hardback)</v>
      </c>
      <c r="E5" s="1" t="s">
        <v>11</v>
      </c>
      <c r="F5" t="s">
        <v>26</v>
      </c>
      <c r="G5">
        <v>2014</v>
      </c>
      <c r="H5" s="1" t="s">
        <v>27</v>
      </c>
    </row>
    <row r="6" spans="1:8">
      <c r="A6" t="s">
        <v>28</v>
      </c>
      <c r="B6" t="s">
        <v>29</v>
      </c>
      <c r="C6" s="1" t="s">
        <v>30</v>
      </c>
      <c r="D6" t="str">
        <f>"9781107065901 (hardback)"</f>
        <v>9781107065901 (hardback)</v>
      </c>
      <c r="E6" s="1" t="s">
        <v>11</v>
      </c>
      <c r="F6" t="s">
        <v>31</v>
      </c>
      <c r="G6">
        <v>2014</v>
      </c>
      <c r="H6" s="1" t="s">
        <v>27</v>
      </c>
    </row>
    <row r="7" spans="1:8">
      <c r="A7" t="s">
        <v>36</v>
      </c>
      <c r="B7" t="s">
        <v>37</v>
      </c>
      <c r="C7" s="1" t="s">
        <v>38</v>
      </c>
      <c r="D7" t="str">
        <f>"9780521493345 (hardback)"</f>
        <v>9780521493345 (hardback)</v>
      </c>
      <c r="E7" s="1" t="s">
        <v>11</v>
      </c>
      <c r="F7" t="s">
        <v>39</v>
      </c>
      <c r="G7">
        <v>2014</v>
      </c>
      <c r="H7" s="1" t="s">
        <v>27</v>
      </c>
    </row>
    <row r="8" spans="1:8">
      <c r="A8" t="s">
        <v>50</v>
      </c>
      <c r="B8" t="s">
        <v>51</v>
      </c>
      <c r="C8" s="1" t="s">
        <v>52</v>
      </c>
      <c r="D8" t="str">
        <f>"9781107003750 (hardback)"</f>
        <v>9781107003750 (hardback)</v>
      </c>
      <c r="E8" s="1" t="s">
        <v>11</v>
      </c>
      <c r="F8" t="s">
        <v>39</v>
      </c>
      <c r="G8">
        <v>2014</v>
      </c>
      <c r="H8" s="1" t="s">
        <v>27</v>
      </c>
    </row>
    <row r="9" spans="1:8">
      <c r="A9" t="s">
        <v>57</v>
      </c>
      <c r="B9" t="s">
        <v>58</v>
      </c>
      <c r="C9" s="1" t="s">
        <v>59</v>
      </c>
      <c r="D9" t="str">
        <f>"9781107050259"</f>
        <v>9781107050259</v>
      </c>
      <c r="E9" s="1" t="s">
        <v>11</v>
      </c>
      <c r="F9" t="s">
        <v>39</v>
      </c>
      <c r="G9">
        <v>2014</v>
      </c>
      <c r="H9" s="1" t="s">
        <v>27</v>
      </c>
    </row>
    <row r="10" spans="1:8">
      <c r="A10" t="s">
        <v>60</v>
      </c>
      <c r="B10" t="s">
        <v>61</v>
      </c>
      <c r="C10" s="1" t="s">
        <v>62</v>
      </c>
      <c r="D10" t="str">
        <f>"9781107001107 (hbk.)"</f>
        <v>9781107001107 (hbk.)</v>
      </c>
      <c r="E10" s="1" t="s">
        <v>11</v>
      </c>
      <c r="F10" t="s">
        <v>63</v>
      </c>
      <c r="G10">
        <v>2011</v>
      </c>
      <c r="H10" s="1" t="s">
        <v>27</v>
      </c>
    </row>
    <row r="11" spans="1:8">
      <c r="A11" t="s">
        <v>80</v>
      </c>
      <c r="B11" t="s">
        <v>81</v>
      </c>
      <c r="C11" s="1" t="s">
        <v>82</v>
      </c>
      <c r="D11" t="str">
        <f>"9781107051669 (hardback)"</f>
        <v>9781107051669 (hardback)</v>
      </c>
      <c r="E11" s="1" t="s">
        <v>11</v>
      </c>
      <c r="F11" t="s">
        <v>39</v>
      </c>
      <c r="G11">
        <v>2014</v>
      </c>
      <c r="H11" s="1" t="s">
        <v>27</v>
      </c>
    </row>
    <row r="12" spans="1:8">
      <c r="A12" t="s">
        <v>83</v>
      </c>
      <c r="B12" t="s">
        <v>84</v>
      </c>
      <c r="C12" s="1" t="s">
        <v>85</v>
      </c>
      <c r="D12" t="str">
        <f>"9781107033474"</f>
        <v>9781107033474</v>
      </c>
      <c r="E12" s="1" t="s">
        <v>11</v>
      </c>
      <c r="F12" t="s">
        <v>31</v>
      </c>
      <c r="G12">
        <v>2014</v>
      </c>
      <c r="H12" s="1" t="s">
        <v>27</v>
      </c>
    </row>
    <row r="13" spans="1:8">
      <c r="A13" t="s">
        <v>86</v>
      </c>
      <c r="B13" t="s">
        <v>87</v>
      </c>
      <c r="C13" s="1" t="s">
        <v>88</v>
      </c>
      <c r="D13" t="str">
        <f>"9781107025660 (hardback)"</f>
        <v>9781107025660 (hardback)</v>
      </c>
      <c r="E13" s="1" t="s">
        <v>11</v>
      </c>
      <c r="F13" t="s">
        <v>89</v>
      </c>
      <c r="G13">
        <v>2012</v>
      </c>
      <c r="H13" s="1" t="s">
        <v>27</v>
      </c>
    </row>
    <row r="14" spans="1:8">
      <c r="A14" t="s">
        <v>90</v>
      </c>
      <c r="B14" t="s">
        <v>91</v>
      </c>
      <c r="C14" s="1" t="s">
        <v>92</v>
      </c>
      <c r="D14" t="str">
        <f>"1854317679"</f>
        <v>1854317679</v>
      </c>
      <c r="E14" s="1" t="s">
        <v>11</v>
      </c>
      <c r="F14" t="s">
        <v>93</v>
      </c>
      <c r="G14">
        <v>1998</v>
      </c>
      <c r="H14" s="1" t="s">
        <v>27</v>
      </c>
    </row>
    <row r="15" spans="1:8">
      <c r="A15" t="s">
        <v>94</v>
      </c>
      <c r="B15" t="s">
        <v>95</v>
      </c>
      <c r="C15" s="1" t="s">
        <v>96</v>
      </c>
      <c r="D15" t="str">
        <f>"9780195169164"</f>
        <v>9780195169164</v>
      </c>
      <c r="E15" s="1" t="s">
        <v>11</v>
      </c>
      <c r="F15" t="s">
        <v>97</v>
      </c>
      <c r="G15">
        <v>2005</v>
      </c>
      <c r="H15" s="1" t="s">
        <v>27</v>
      </c>
    </row>
    <row r="16" spans="1:8">
      <c r="A16" t="s">
        <v>98</v>
      </c>
      <c r="B16" t="s">
        <v>99</v>
      </c>
      <c r="C16" s="1" t="s">
        <v>100</v>
      </c>
      <c r="D16" t="str">
        <f>"0198253109 (hbk.)"</f>
        <v>0198253109 (hbk.)</v>
      </c>
      <c r="E16" s="1" t="s">
        <v>11</v>
      </c>
      <c r="F16" t="s">
        <v>101</v>
      </c>
      <c r="G16">
        <v>1972</v>
      </c>
      <c r="H16" s="1" t="s">
        <v>27</v>
      </c>
    </row>
    <row r="17" spans="1:8">
      <c r="A17" t="s">
        <v>102</v>
      </c>
      <c r="B17" t="s">
        <v>103</v>
      </c>
      <c r="C17" s="1" t="s">
        <v>104</v>
      </c>
      <c r="D17" t="str">
        <f>"0198257368 (hardback : alk. paper)"</f>
        <v>0198257368 (hardback : alk. paper)</v>
      </c>
      <c r="E17" s="1" t="s">
        <v>11</v>
      </c>
      <c r="F17" t="s">
        <v>67</v>
      </c>
      <c r="G17">
        <v>2005</v>
      </c>
      <c r="H17" s="1" t="s">
        <v>27</v>
      </c>
    </row>
    <row r="18" spans="1:8">
      <c r="A18" t="s">
        <v>110</v>
      </c>
      <c r="B18" t="s">
        <v>111</v>
      </c>
      <c r="C18" s="1" t="s">
        <v>112</v>
      </c>
      <c r="D18" t="str">
        <f>"0379214334 (alk. paper)"</f>
        <v>0379214334 (alk. paper)</v>
      </c>
      <c r="E18" s="1" t="s">
        <v>11</v>
      </c>
      <c r="F18" t="s">
        <v>113</v>
      </c>
      <c r="G18">
        <v>2002</v>
      </c>
      <c r="H18" s="1" t="s">
        <v>27</v>
      </c>
    </row>
    <row r="19" spans="1:8">
      <c r="A19" t="s">
        <v>114</v>
      </c>
      <c r="B19" t="s">
        <v>115</v>
      </c>
      <c r="C19" s="1" t="s">
        <v>116</v>
      </c>
      <c r="D19" t="str">
        <f>"1854313150"</f>
        <v>1854313150</v>
      </c>
      <c r="E19" s="1" t="s">
        <v>11</v>
      </c>
      <c r="F19" t="s">
        <v>117</v>
      </c>
      <c r="G19">
        <v>1996</v>
      </c>
      <c r="H19" s="1" t="s">
        <v>27</v>
      </c>
    </row>
    <row r="20" spans="1:8">
      <c r="A20" t="s">
        <v>118</v>
      </c>
      <c r="B20" t="s">
        <v>119</v>
      </c>
      <c r="C20" s="1" t="s">
        <v>120</v>
      </c>
      <c r="D20" t="str">
        <f>"0198259492 (pbk.)"</f>
        <v>0198259492 (pbk.)</v>
      </c>
      <c r="E20" s="1" t="s">
        <v>11</v>
      </c>
      <c r="F20" t="s">
        <v>121</v>
      </c>
      <c r="G20">
        <v>1992</v>
      </c>
      <c r="H20" s="1" t="s">
        <v>27</v>
      </c>
    </row>
    <row r="21" spans="1:8">
      <c r="A21" t="s">
        <v>122</v>
      </c>
      <c r="B21" t="s">
        <v>123</v>
      </c>
      <c r="C21" s="1" t="s">
        <v>124</v>
      </c>
      <c r="D21" t="str">
        <f>"0195121880 (cloth : alk. paper)"</f>
        <v>0195121880 (cloth : alk. paper)</v>
      </c>
      <c r="E21" s="1" t="s">
        <v>11</v>
      </c>
      <c r="F21" t="s">
        <v>125</v>
      </c>
      <c r="G21">
        <v>2000</v>
      </c>
      <c r="H21" s="1" t="s">
        <v>27</v>
      </c>
    </row>
    <row r="22" spans="1:8">
      <c r="A22" t="s">
        <v>164</v>
      </c>
      <c r="B22" t="s">
        <v>165</v>
      </c>
      <c r="C22" s="1" t="s">
        <v>166</v>
      </c>
      <c r="D22" t="str">
        <f>"0198259948 (acid-free paper)"</f>
        <v>0198259948 (acid-free paper)</v>
      </c>
      <c r="E22" s="1" t="s">
        <v>11</v>
      </c>
      <c r="F22" t="s">
        <v>167</v>
      </c>
      <c r="G22">
        <v>1995</v>
      </c>
      <c r="H22" s="1" t="s">
        <v>27</v>
      </c>
    </row>
    <row r="23" spans="1:8">
      <c r="A23" t="s">
        <v>172</v>
      </c>
      <c r="B23" t="s">
        <v>173</v>
      </c>
      <c r="C23" s="1" t="s">
        <v>174</v>
      </c>
      <c r="D23" t="str">
        <f>"0198268270 (hbk.)"</f>
        <v>0198268270 (hbk.)</v>
      </c>
      <c r="E23" s="1" t="s">
        <v>11</v>
      </c>
      <c r="F23" t="s">
        <v>175</v>
      </c>
      <c r="G23">
        <v>2003</v>
      </c>
      <c r="H23" s="1" t="s">
        <v>27</v>
      </c>
    </row>
    <row r="24" spans="1:8">
      <c r="A24" t="s">
        <v>176</v>
      </c>
      <c r="B24" t="s">
        <v>177</v>
      </c>
      <c r="C24" s="1" t="s">
        <v>178</v>
      </c>
      <c r="D24" t="str">
        <f>"0195060903"</f>
        <v>0195060903</v>
      </c>
      <c r="E24" s="1" t="s">
        <v>11</v>
      </c>
      <c r="F24" t="s">
        <v>179</v>
      </c>
      <c r="G24">
        <v>1992</v>
      </c>
      <c r="H24" s="1" t="s">
        <v>27</v>
      </c>
    </row>
    <row r="25" spans="1:8">
      <c r="A25" t="s">
        <v>180</v>
      </c>
      <c r="B25" t="s">
        <v>181</v>
      </c>
      <c r="C25" s="1" t="s">
        <v>182</v>
      </c>
      <c r="D25" t="str">
        <f>"1904501249 (cloth)"</f>
        <v>1904501249 (cloth)</v>
      </c>
      <c r="E25" s="1" t="s">
        <v>11</v>
      </c>
      <c r="F25" t="s">
        <v>183</v>
      </c>
      <c r="G25">
        <v>2004</v>
      </c>
      <c r="H25" s="1" t="s">
        <v>27</v>
      </c>
    </row>
    <row r="26" spans="1:8">
      <c r="A26" t="s">
        <v>189</v>
      </c>
      <c r="B26" t="s">
        <v>190</v>
      </c>
      <c r="C26" s="1" t="s">
        <v>191</v>
      </c>
      <c r="D26" t="str">
        <f>"0198254350 (hbk.)"</f>
        <v>0198254350 (hbk.)</v>
      </c>
      <c r="E26" s="1" t="s">
        <v>11</v>
      </c>
      <c r="F26" t="s">
        <v>192</v>
      </c>
      <c r="G26">
        <v>1992</v>
      </c>
      <c r="H26" s="1" t="s">
        <v>27</v>
      </c>
    </row>
    <row r="27" spans="1:8">
      <c r="A27" t="s">
        <v>198</v>
      </c>
      <c r="B27" t="s">
        <v>199</v>
      </c>
      <c r="C27" s="1" t="s">
        <v>200</v>
      </c>
      <c r="D27" t="str">
        <f>"0199244014 (pbk.)"</f>
        <v>0199244014 (pbk.)</v>
      </c>
      <c r="E27" s="1" t="s">
        <v>11</v>
      </c>
      <c r="F27" t="s">
        <v>201</v>
      </c>
      <c r="G27">
        <v>1998</v>
      </c>
      <c r="H27" s="1" t="s">
        <v>27</v>
      </c>
    </row>
    <row r="28" spans="1:8">
      <c r="A28" t="s">
        <v>202</v>
      </c>
      <c r="B28" t="s">
        <v>203</v>
      </c>
      <c r="C28" s="1" t="s">
        <v>204</v>
      </c>
      <c r="D28" t="str">
        <f>"0199211396 (cloth : alk. paper)"</f>
        <v>0199211396 (cloth : alk. paper)</v>
      </c>
      <c r="E28" s="1" t="s">
        <v>11</v>
      </c>
      <c r="F28" t="s">
        <v>205</v>
      </c>
      <c r="G28">
        <v>2006</v>
      </c>
      <c r="H28" s="1" t="s">
        <v>27</v>
      </c>
    </row>
    <row r="29" spans="1:8">
      <c r="A29" t="s">
        <v>8</v>
      </c>
      <c r="B29" t="s">
        <v>9</v>
      </c>
      <c r="C29" s="1" t="s">
        <v>10</v>
      </c>
      <c r="D29" t="str">
        <f>"9781609301576"</f>
        <v>9781609301576</v>
      </c>
      <c r="E29" s="1" t="s">
        <v>11</v>
      </c>
      <c r="F29" t="s">
        <v>12</v>
      </c>
      <c r="G29">
        <v>2012</v>
      </c>
      <c r="H29" s="1" t="s">
        <v>13</v>
      </c>
    </row>
    <row r="30" spans="1:8">
      <c r="A30" t="s">
        <v>14</v>
      </c>
      <c r="B30" t="s">
        <v>15</v>
      </c>
      <c r="C30" s="1" t="s">
        <v>16</v>
      </c>
      <c r="D30" t="str">
        <f>"9781609301651"</f>
        <v>9781609301651</v>
      </c>
      <c r="E30" s="1" t="s">
        <v>11</v>
      </c>
      <c r="F30" t="s">
        <v>17</v>
      </c>
      <c r="G30">
        <v>2013</v>
      </c>
      <c r="H30" s="1" t="s">
        <v>13</v>
      </c>
    </row>
    <row r="31" spans="1:8">
      <c r="A31" t="s">
        <v>32</v>
      </c>
      <c r="B31" t="s">
        <v>33</v>
      </c>
      <c r="C31" s="1" t="s">
        <v>34</v>
      </c>
      <c r="D31" t="str">
        <f>"0779854810"</f>
        <v>0779854810</v>
      </c>
      <c r="E31" s="1" t="s">
        <v>11</v>
      </c>
      <c r="F31" t="s">
        <v>35</v>
      </c>
      <c r="G31">
        <v>2013</v>
      </c>
      <c r="H31" s="1" t="s">
        <v>13</v>
      </c>
    </row>
    <row r="32" spans="1:8">
      <c r="A32" t="s">
        <v>53</v>
      </c>
      <c r="B32" t="s">
        <v>54</v>
      </c>
      <c r="C32" s="1" t="s">
        <v>55</v>
      </c>
      <c r="D32" t="str">
        <f>"9780779821525 (2009 ed.)"</f>
        <v>9780779821525 (2009 ed.)</v>
      </c>
      <c r="E32" s="1" t="s">
        <v>11</v>
      </c>
      <c r="F32" t="s">
        <v>56</v>
      </c>
      <c r="G32">
        <v>2000</v>
      </c>
      <c r="H32" s="1" t="s">
        <v>13</v>
      </c>
    </row>
    <row r="33" spans="1:8">
      <c r="A33" t="s">
        <v>126</v>
      </c>
      <c r="B33" t="s">
        <v>127</v>
      </c>
      <c r="C33" s="1" t="s">
        <v>128</v>
      </c>
      <c r="D33" t="str">
        <f>"9780314906861 (cloth)"</f>
        <v>9780314906861 (cloth)</v>
      </c>
      <c r="E33" s="1" t="s">
        <v>11</v>
      </c>
      <c r="F33" t="s">
        <v>129</v>
      </c>
      <c r="G33">
        <v>2012</v>
      </c>
      <c r="H33" s="1" t="s">
        <v>13</v>
      </c>
    </row>
    <row r="34" spans="1:8">
      <c r="A34" t="s">
        <v>130</v>
      </c>
      <c r="B34" t="s">
        <v>131</v>
      </c>
      <c r="C34" s="1" t="s">
        <v>132</v>
      </c>
      <c r="D34" t="str">
        <f>"9780314280640"</f>
        <v>9780314280640</v>
      </c>
      <c r="E34" s="1" t="s">
        <v>11</v>
      </c>
      <c r="F34" t="s">
        <v>133</v>
      </c>
      <c r="G34">
        <v>2013</v>
      </c>
      <c r="H34" s="1" t="s">
        <v>13</v>
      </c>
    </row>
    <row r="35" spans="1:8">
      <c r="A35" t="s">
        <v>134</v>
      </c>
      <c r="B35" t="s">
        <v>135</v>
      </c>
      <c r="C35" s="1" t="s">
        <v>136</v>
      </c>
      <c r="D35" t="str">
        <f>"9780314622365 (2013-2014 ed.)"</f>
        <v>9780314622365 (2013-2014 ed.)</v>
      </c>
      <c r="E35" s="1" t="s">
        <v>11</v>
      </c>
      <c r="F35" t="s">
        <v>137</v>
      </c>
      <c r="G35">
        <v>2005</v>
      </c>
      <c r="H35" s="1" t="s">
        <v>13</v>
      </c>
    </row>
    <row r="36" spans="1:8">
      <c r="A36" t="s">
        <v>138</v>
      </c>
      <c r="B36" t="s">
        <v>139</v>
      </c>
      <c r="C36" s="1" t="s">
        <v>140</v>
      </c>
      <c r="D36" t="str">
        <f>"9780314274465 (cloth)"</f>
        <v>9780314274465 (cloth)</v>
      </c>
      <c r="E36" s="1" t="s">
        <v>11</v>
      </c>
      <c r="F36" t="s">
        <v>141</v>
      </c>
      <c r="G36">
        <v>2012</v>
      </c>
      <c r="H36" s="1" t="s">
        <v>13</v>
      </c>
    </row>
    <row r="37" spans="1:8">
      <c r="A37" t="s">
        <v>142</v>
      </c>
      <c r="B37" t="s">
        <v>139</v>
      </c>
      <c r="C37" s="1" t="s">
        <v>140</v>
      </c>
      <c r="D37" t="str">
        <f>"9780314274533"</f>
        <v>9780314274533</v>
      </c>
      <c r="E37" s="1" t="s">
        <v>11</v>
      </c>
      <c r="F37" t="s">
        <v>129</v>
      </c>
      <c r="G37">
        <v>2012</v>
      </c>
      <c r="H37" s="1" t="s">
        <v>13</v>
      </c>
    </row>
    <row r="38" spans="1:8">
      <c r="A38" t="s">
        <v>147</v>
      </c>
      <c r="B38" t="s">
        <v>148</v>
      </c>
      <c r="C38" s="1" t="s">
        <v>149</v>
      </c>
      <c r="D38" t="str">
        <f>"9780314159694 (cloth)"</f>
        <v>9780314159694 (cloth)</v>
      </c>
      <c r="E38" s="1" t="s">
        <v>11</v>
      </c>
      <c r="F38" t="s">
        <v>150</v>
      </c>
      <c r="G38">
        <v>2012</v>
      </c>
      <c r="H38" s="1" t="s">
        <v>13</v>
      </c>
    </row>
    <row r="39" spans="1:8">
      <c r="A39" t="s">
        <v>156</v>
      </c>
      <c r="B39" t="s">
        <v>157</v>
      </c>
      <c r="C39" s="1" t="s">
        <v>158</v>
      </c>
      <c r="D39" t="str">
        <f>"9781609301033 (hbk. : alk. paper)"</f>
        <v>9781609301033 (hbk. : alk. paper)</v>
      </c>
      <c r="E39" s="1" t="s">
        <v>11</v>
      </c>
      <c r="F39" t="s">
        <v>159</v>
      </c>
      <c r="G39">
        <v>2012</v>
      </c>
      <c r="H39" s="1" t="s">
        <v>13</v>
      </c>
    </row>
    <row r="40" spans="1:8">
      <c r="A40" t="s">
        <v>193</v>
      </c>
      <c r="B40" t="s">
        <v>194</v>
      </c>
      <c r="C40" s="1" t="s">
        <v>195</v>
      </c>
      <c r="D40" t="str">
        <f>"9780314621597 (v. 1)"</f>
        <v>9780314621597 (v. 1)</v>
      </c>
      <c r="E40" s="1" t="s">
        <v>11</v>
      </c>
      <c r="F40" t="s">
        <v>196</v>
      </c>
      <c r="G40">
        <v>2013</v>
      </c>
      <c r="H40" s="1" t="s">
        <v>13</v>
      </c>
    </row>
    <row r="41" spans="1:8">
      <c r="A41" t="s">
        <v>193</v>
      </c>
      <c r="B41" t="s">
        <v>194</v>
      </c>
      <c r="C41" s="1" t="s">
        <v>197</v>
      </c>
      <c r="D41" t="str">
        <f>"9780314621597 (v. 1)"</f>
        <v>9780314621597 (v. 1)</v>
      </c>
      <c r="E41" s="1" t="s">
        <v>11</v>
      </c>
      <c r="F41" t="s">
        <v>196</v>
      </c>
      <c r="G41">
        <v>2013</v>
      </c>
      <c r="H41" s="1" t="s">
        <v>13</v>
      </c>
    </row>
    <row r="42" spans="1:8">
      <c r="A42" t="s">
        <v>206</v>
      </c>
      <c r="B42" t="s">
        <v>169</v>
      </c>
      <c r="C42" s="1" t="s">
        <v>207</v>
      </c>
      <c r="D42" t="str">
        <f>"9780314289834 (2013)"</f>
        <v>9780314289834 (2013)</v>
      </c>
      <c r="E42" s="1" t="s">
        <v>11</v>
      </c>
      <c r="F42" t="s">
        <v>208</v>
      </c>
      <c r="G42">
        <v>2010</v>
      </c>
      <c r="H42" s="1" t="s">
        <v>13</v>
      </c>
    </row>
    <row r="43" spans="1:8">
      <c r="A43" t="s">
        <v>209</v>
      </c>
      <c r="B43" t="s">
        <v>210</v>
      </c>
      <c r="C43" s="1" t="s">
        <v>211</v>
      </c>
      <c r="D43" t="str">
        <f>"9780314286895 (pbk. : alk. paper)"</f>
        <v>9780314286895 (pbk. : alk. paper)</v>
      </c>
      <c r="E43" s="1" t="s">
        <v>11</v>
      </c>
      <c r="F43" t="s">
        <v>212</v>
      </c>
      <c r="G43">
        <v>2012</v>
      </c>
      <c r="H43" s="1" t="s">
        <v>13</v>
      </c>
    </row>
    <row r="44" spans="1:8">
      <c r="A44" t="s">
        <v>213</v>
      </c>
      <c r="B44" t="s">
        <v>214</v>
      </c>
      <c r="C44" s="1" t="s">
        <v>215</v>
      </c>
      <c r="D44" t="str">
        <f>"9780314656469 (pbk.)"</f>
        <v>9780314656469 (pbk.)</v>
      </c>
      <c r="E44" s="1" t="s">
        <v>11</v>
      </c>
      <c r="F44" t="s">
        <v>216</v>
      </c>
      <c r="G44">
        <v>2012</v>
      </c>
      <c r="H44" s="1" t="s">
        <v>13</v>
      </c>
    </row>
    <row r="45" spans="1:8">
      <c r="A45" t="s">
        <v>251</v>
      </c>
      <c r="B45" t="s">
        <v>252</v>
      </c>
      <c r="C45" s="1" t="s">
        <v>253</v>
      </c>
      <c r="D45" t="str">
        <f>"9780314906502 (hbk.)"</f>
        <v>9780314906502 (hbk.)</v>
      </c>
      <c r="E45" s="1" t="s">
        <v>11</v>
      </c>
      <c r="F45" t="s">
        <v>254</v>
      </c>
      <c r="G45">
        <v>2012</v>
      </c>
      <c r="H45" s="1" t="s">
        <v>13</v>
      </c>
    </row>
    <row r="46" spans="1:8">
      <c r="A46" t="s">
        <v>264</v>
      </c>
      <c r="B46" t="s">
        <v>169</v>
      </c>
      <c r="C46" s="1" t="s">
        <v>265</v>
      </c>
      <c r="D46" t="str">
        <f>"9780314290052 (2013 ed.)"</f>
        <v>9780314290052 (2013 ed.)</v>
      </c>
      <c r="E46" s="1" t="s">
        <v>11</v>
      </c>
      <c r="F46" t="s">
        <v>266</v>
      </c>
      <c r="G46">
        <v>0</v>
      </c>
      <c r="H46" s="1" t="s">
        <v>13</v>
      </c>
    </row>
    <row r="47" spans="1:8">
      <c r="A47" t="s">
        <v>267</v>
      </c>
      <c r="B47" t="s">
        <v>268</v>
      </c>
      <c r="C47" s="1" t="s">
        <v>269</v>
      </c>
      <c r="D47" t="str">
        <f>"9780314282330 (pbk.)"</f>
        <v>9780314282330 (pbk.)</v>
      </c>
      <c r="E47" s="1" t="s">
        <v>11</v>
      </c>
      <c r="F47" t="s">
        <v>133</v>
      </c>
      <c r="G47">
        <v>2013</v>
      </c>
      <c r="H47" s="1" t="s">
        <v>13</v>
      </c>
    </row>
    <row r="48" spans="1:8">
      <c r="A48" t="s">
        <v>40</v>
      </c>
      <c r="B48" t="s">
        <v>41</v>
      </c>
      <c r="C48" s="1" t="s">
        <v>42</v>
      </c>
      <c r="D48" t="str">
        <f>"1849465304 (Hart)"</f>
        <v>1849465304 (Hart)</v>
      </c>
      <c r="E48" s="1" t="s">
        <v>11</v>
      </c>
      <c r="F48" t="s">
        <v>43</v>
      </c>
      <c r="G48">
        <v>2013</v>
      </c>
      <c r="H48" s="1" t="s">
        <v>44</v>
      </c>
    </row>
    <row r="49" spans="1:8">
      <c r="A49" t="s">
        <v>217</v>
      </c>
      <c r="B49" t="s">
        <v>218</v>
      </c>
      <c r="C49" s="1" t="s">
        <v>219</v>
      </c>
      <c r="D49" t="str">
        <f>"9781441104847 (hardcover)"</f>
        <v>9781441104847 (hardcover)</v>
      </c>
      <c r="E49" s="1" t="s">
        <v>11</v>
      </c>
      <c r="F49" t="s">
        <v>220</v>
      </c>
      <c r="G49">
        <v>2013</v>
      </c>
      <c r="H49" s="1" t="s">
        <v>44</v>
      </c>
    </row>
    <row r="50" spans="1:8">
      <c r="A50" t="s">
        <v>18</v>
      </c>
      <c r="B50" t="s">
        <v>19</v>
      </c>
      <c r="C50" s="1" t="s">
        <v>20</v>
      </c>
      <c r="D50" t="str">
        <f>"9781905221431 (pbk.)"</f>
        <v>9781905221431 (pbk.)</v>
      </c>
      <c r="E50" s="1" t="s">
        <v>11</v>
      </c>
      <c r="F50" t="s">
        <v>21</v>
      </c>
      <c r="G50">
        <v>2010</v>
      </c>
      <c r="H50" s="1" t="s">
        <v>22</v>
      </c>
    </row>
    <row r="51" spans="1:8">
      <c r="A51" t="s">
        <v>143</v>
      </c>
      <c r="B51" t="s">
        <v>144</v>
      </c>
      <c r="C51" s="1" t="s">
        <v>145</v>
      </c>
      <c r="D51" t="str">
        <f>"9781594609046 (hbk.)"</f>
        <v>9781594609046 (hbk.)</v>
      </c>
      <c r="E51" s="1" t="s">
        <v>11</v>
      </c>
      <c r="F51" t="s">
        <v>146</v>
      </c>
      <c r="G51">
        <v>2012</v>
      </c>
      <c r="H51" s="1" t="s">
        <v>22</v>
      </c>
    </row>
    <row r="52" spans="1:8">
      <c r="A52" t="s">
        <v>160</v>
      </c>
      <c r="B52" t="s">
        <v>161</v>
      </c>
      <c r="C52" s="1" t="s">
        <v>162</v>
      </c>
      <c r="D52" t="str">
        <f>"9780199654673 (pbk.)"</f>
        <v>9780199654673 (pbk.)</v>
      </c>
      <c r="E52" s="1" t="s">
        <v>11</v>
      </c>
      <c r="F52" t="s">
        <v>163</v>
      </c>
      <c r="G52">
        <v>2014</v>
      </c>
      <c r="H52" s="1" t="s">
        <v>22</v>
      </c>
    </row>
    <row r="53" spans="1:8">
      <c r="A53" t="s">
        <v>225</v>
      </c>
      <c r="B53" t="s">
        <v>226</v>
      </c>
      <c r="C53" s="1" t="s">
        <v>227</v>
      </c>
      <c r="D53" t="str">
        <f>"9780415813587 (hardback)"</f>
        <v>9780415813587 (hardback)</v>
      </c>
      <c r="E53" s="1" t="s">
        <v>11</v>
      </c>
      <c r="F53" t="s">
        <v>228</v>
      </c>
      <c r="G53">
        <v>2013</v>
      </c>
      <c r="H53" s="1" t="s">
        <v>22</v>
      </c>
    </row>
    <row r="54" spans="1:8">
      <c r="A54" t="s">
        <v>260</v>
      </c>
      <c r="B54" t="s">
        <v>261</v>
      </c>
      <c r="C54" s="1" t="s">
        <v>262</v>
      </c>
      <c r="D54" t="str">
        <f>"9780314268334 (pbk.)"</f>
        <v>9780314268334 (pbk.)</v>
      </c>
      <c r="E54" s="1" t="s">
        <v>11</v>
      </c>
      <c r="F54" t="s">
        <v>263</v>
      </c>
      <c r="G54">
        <v>2012</v>
      </c>
      <c r="H54" s="1" t="s">
        <v>22</v>
      </c>
    </row>
    <row r="55" spans="1:8">
      <c r="A55" t="s">
        <v>45</v>
      </c>
      <c r="B55" t="s">
        <v>46</v>
      </c>
      <c r="C55" s="1" t="s">
        <v>47</v>
      </c>
      <c r="D55" t="str">
        <f>"9781780763637 (hbk.)"</f>
        <v>9781780763637 (hbk.)</v>
      </c>
      <c r="E55" s="1" t="s">
        <v>11</v>
      </c>
      <c r="F55" t="s">
        <v>48</v>
      </c>
      <c r="G55">
        <v>2014</v>
      </c>
      <c r="H55" s="1" t="s">
        <v>49</v>
      </c>
    </row>
    <row r="56" spans="1:8">
      <c r="A56" t="s">
        <v>105</v>
      </c>
      <c r="B56" t="s">
        <v>106</v>
      </c>
      <c r="C56" s="1" t="s">
        <v>107</v>
      </c>
      <c r="D56" t="str">
        <f>"9783800638550"</f>
        <v>9783800638550</v>
      </c>
      <c r="E56" s="1" t="s">
        <v>11</v>
      </c>
      <c r="F56" t="s">
        <v>108</v>
      </c>
      <c r="G56">
        <v>2011</v>
      </c>
      <c r="H56" s="1" t="s">
        <v>109</v>
      </c>
    </row>
    <row r="57" spans="1:8">
      <c r="A57" t="s">
        <v>184</v>
      </c>
      <c r="B57" t="s">
        <v>185</v>
      </c>
      <c r="C57" s="1" t="s">
        <v>186</v>
      </c>
      <c r="D57" t="str">
        <f>"9789888147717"</f>
        <v>9789888147717</v>
      </c>
      <c r="E57" s="1" t="s">
        <v>11</v>
      </c>
      <c r="F57" t="s">
        <v>187</v>
      </c>
      <c r="G57">
        <v>2014</v>
      </c>
      <c r="H57" s="1" t="s">
        <v>188</v>
      </c>
    </row>
    <row r="58" spans="1:8">
      <c r="A58" t="s">
        <v>255</v>
      </c>
      <c r="B58" t="s">
        <v>256</v>
      </c>
      <c r="C58" s="1" t="s">
        <v>257</v>
      </c>
      <c r="D58" t="str">
        <f>"9781848448940 (hbk.)"</f>
        <v>9781848448940 (hbk.)</v>
      </c>
      <c r="E58" s="1" t="s">
        <v>11</v>
      </c>
      <c r="F58" t="s">
        <v>258</v>
      </c>
      <c r="G58">
        <v>2012</v>
      </c>
      <c r="H58" s="1" t="s">
        <v>259</v>
      </c>
    </row>
    <row r="59" spans="1:8">
      <c r="A59" t="s">
        <v>69</v>
      </c>
      <c r="B59" t="s">
        <v>70</v>
      </c>
      <c r="C59" s="1" t="s">
        <v>71</v>
      </c>
      <c r="D59" t="str">
        <f>"9783540417439 (acid-free paper)"</f>
        <v>9783540417439 (acid-free paper)</v>
      </c>
      <c r="E59" s="1" t="s">
        <v>11</v>
      </c>
      <c r="F59" t="s">
        <v>72</v>
      </c>
      <c r="G59">
        <v>2001</v>
      </c>
      <c r="H59" s="1" t="s">
        <v>73</v>
      </c>
    </row>
    <row r="60" spans="1:8">
      <c r="A60" t="s">
        <v>69</v>
      </c>
      <c r="B60" t="s">
        <v>70</v>
      </c>
      <c r="C60" s="1" t="s">
        <v>74</v>
      </c>
      <c r="D60" t="str">
        <f>"9783540417439 (acid-free paper)"</f>
        <v>9783540417439 (acid-free paper)</v>
      </c>
      <c r="E60" s="1" t="s">
        <v>11</v>
      </c>
      <c r="F60" t="s">
        <v>72</v>
      </c>
      <c r="G60">
        <v>2001</v>
      </c>
      <c r="H60" s="1" t="s">
        <v>73</v>
      </c>
    </row>
    <row r="61" spans="1:8">
      <c r="A61" t="s">
        <v>221</v>
      </c>
      <c r="B61" t="s">
        <v>222</v>
      </c>
      <c r="C61" s="1" t="s">
        <v>223</v>
      </c>
      <c r="D61" t="str">
        <f>"9780199580569 (hardback)"</f>
        <v>9780199580569 (hardback)</v>
      </c>
      <c r="E61" s="1" t="s">
        <v>11</v>
      </c>
      <c r="F61" t="s">
        <v>224</v>
      </c>
      <c r="G61">
        <v>2010</v>
      </c>
      <c r="H61" s="1" t="s">
        <v>73</v>
      </c>
    </row>
    <row r="62" spans="1:8">
      <c r="A62" t="s">
        <v>64</v>
      </c>
      <c r="B62" t="s">
        <v>65</v>
      </c>
      <c r="C62" s="1" t="s">
        <v>66</v>
      </c>
      <c r="D62" t="str">
        <f>"9780195617798 (pbk.)"</f>
        <v>9780195617798 (pbk.)</v>
      </c>
      <c r="E62" s="1" t="s">
        <v>11</v>
      </c>
      <c r="F62" t="s">
        <v>67</v>
      </c>
      <c r="G62">
        <v>2005</v>
      </c>
      <c r="H62" s="1" t="s">
        <v>68</v>
      </c>
    </row>
    <row r="63" spans="1:8">
      <c r="A63" t="s">
        <v>151</v>
      </c>
      <c r="B63" t="s">
        <v>152</v>
      </c>
      <c r="C63" s="1" t="s">
        <v>153</v>
      </c>
      <c r="D63" t="str">
        <f>"9780735599666 (hbk.)"</f>
        <v>9780735599666 (hbk.)</v>
      </c>
      <c r="E63" s="1" t="s">
        <v>11</v>
      </c>
      <c r="F63" t="s">
        <v>154</v>
      </c>
      <c r="G63">
        <v>2011</v>
      </c>
      <c r="H63" s="1" t="s">
        <v>155</v>
      </c>
    </row>
    <row r="64" spans="1:8">
      <c r="A64" t="s">
        <v>229</v>
      </c>
      <c r="B64" t="s">
        <v>230</v>
      </c>
      <c r="C64" s="1" t="s">
        <v>231</v>
      </c>
      <c r="D64" t="str">
        <f>"9781781953945 (hbk.)"</f>
        <v>9781781953945 (hbk.)</v>
      </c>
      <c r="E64" s="1" t="s">
        <v>11</v>
      </c>
      <c r="F64" t="s">
        <v>232</v>
      </c>
      <c r="G64">
        <v>2013</v>
      </c>
      <c r="H64" s="1" t="s">
        <v>233</v>
      </c>
    </row>
    <row r="65" spans="1:8">
      <c r="A65" t="s">
        <v>75</v>
      </c>
      <c r="B65" t="s">
        <v>76</v>
      </c>
      <c r="C65" s="1" t="s">
        <v>77</v>
      </c>
      <c r="D65" t="str">
        <f>"9789041149077 (hbk. : alk. paper)"</f>
        <v>9789041149077 (hbk. : alk. paper)</v>
      </c>
      <c r="E65" s="1" t="s">
        <v>11</v>
      </c>
      <c r="F65" t="s">
        <v>78</v>
      </c>
      <c r="G65">
        <v>2013</v>
      </c>
      <c r="H65" s="1" t="s">
        <v>79</v>
      </c>
    </row>
    <row r="66" spans="1:8">
      <c r="A66" t="s">
        <v>168</v>
      </c>
      <c r="B66" t="s">
        <v>169</v>
      </c>
      <c r="C66" s="1" t="s">
        <v>170</v>
      </c>
      <c r="D66" t="str">
        <f>"9780314268563"</f>
        <v>9780314268563</v>
      </c>
      <c r="E66" s="1" t="s">
        <v>11</v>
      </c>
      <c r="F66" t="s">
        <v>171</v>
      </c>
      <c r="G66">
        <v>2010</v>
      </c>
      <c r="H66" s="1" t="s">
        <v>79</v>
      </c>
    </row>
    <row r="67" spans="1:8">
      <c r="A67" t="s">
        <v>243</v>
      </c>
      <c r="B67" t="s">
        <v>244</v>
      </c>
      <c r="C67" s="1" t="s">
        <v>245</v>
      </c>
      <c r="D67" t="str">
        <f>"9781848448766 (hbk. : alk. paper)"</f>
        <v>9781848448766 (hbk. : alk. paper)</v>
      </c>
      <c r="E67" s="1" t="s">
        <v>11</v>
      </c>
      <c r="F67" t="s">
        <v>246</v>
      </c>
      <c r="G67">
        <v>2011</v>
      </c>
      <c r="H67" s="1" t="s">
        <v>79</v>
      </c>
    </row>
  </sheetData>
  <sortState ref="A1:S67">
    <sortCondition ref="H1:H67"/>
  </sortState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2014-11-18T08:00:07Z</dcterms:created>
  <dcterms:modified xsi:type="dcterms:W3CDTF">2014-11-18T08:04:17Z</dcterms:modified>
</cp:coreProperties>
</file>